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VONA\Financijski plan za web\DP 2023\"/>
    </mc:Choice>
  </mc:AlternateContent>
  <xr:revisionPtr revIDLastSave="0" documentId="13_ncr:1_{EBDBC1D3-212A-4722-A4DB-DB663D7FF93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1" l="1"/>
  <c r="F28" i="1"/>
  <c r="E37" i="1"/>
  <c r="D37" i="1"/>
  <c r="E13" i="1"/>
  <c r="D13" i="1"/>
  <c r="D35" i="1"/>
  <c r="D27" i="1"/>
  <c r="F36" i="1"/>
  <c r="F34" i="1"/>
  <c r="F32" i="1"/>
  <c r="F31" i="1"/>
  <c r="F29" i="1"/>
  <c r="F30" i="1"/>
  <c r="F33" i="1"/>
  <c r="E35" i="1"/>
  <c r="D26" i="1" l="1"/>
  <c r="F38" i="1"/>
  <c r="F37" i="1" s="1"/>
  <c r="D12" i="1" l="1"/>
  <c r="F35" i="1"/>
  <c r="D11" i="1" l="1"/>
  <c r="D9" i="1"/>
  <c r="D8" i="1" s="1"/>
  <c r="D6" i="1" s="1"/>
  <c r="E27" i="1"/>
  <c r="D5" i="1" l="1"/>
  <c r="D14" i="1"/>
  <c r="E26" i="1"/>
  <c r="E12" i="1" s="1"/>
  <c r="F27" i="1"/>
  <c r="F10" i="1"/>
  <c r="F26" i="1" l="1"/>
  <c r="D3" i="1"/>
  <c r="F13" i="1"/>
  <c r="E11" i="1"/>
  <c r="F11" i="1" s="1"/>
  <c r="F12" i="1" l="1"/>
  <c r="E9" i="1"/>
  <c r="E8" i="1" l="1"/>
  <c r="F9" i="1"/>
  <c r="E14" i="1" l="1"/>
  <c r="F14" i="1" s="1"/>
  <c r="E6" i="1"/>
  <c r="F8" i="1"/>
  <c r="F6" i="1" l="1"/>
  <c r="E5" i="1"/>
  <c r="F5" i="1" l="1"/>
  <c r="E3" i="1"/>
  <c r="F3" i="1" s="1"/>
</calcChain>
</file>

<file path=xl/sharedStrings.xml><?xml version="1.0" encoding="utf-8"?>
<sst xmlns="http://schemas.openxmlformats.org/spreadsheetml/2006/main" count="54" uniqueCount="48">
  <si>
    <t>Šifra</t>
  </si>
  <si>
    <t>Naziv</t>
  </si>
  <si>
    <t>SOCIJALNA SKRB</t>
  </si>
  <si>
    <t>MATERIJALNO PRAVNA ZAŠTITA</t>
  </si>
  <si>
    <t>A837001</t>
  </si>
  <si>
    <t>ADMINISTRACIJA I UPRAVLJANJE</t>
  </si>
  <si>
    <t>A837002</t>
  </si>
  <si>
    <t>11</t>
  </si>
  <si>
    <t>A837006</t>
  </si>
  <si>
    <t>PRIHODI UKUPNO</t>
  </si>
  <si>
    <t>6</t>
  </si>
  <si>
    <t>Prihodi poslovanja</t>
  </si>
  <si>
    <t>7</t>
  </si>
  <si>
    <t>Prihodi od nefinancijske imovine</t>
  </si>
  <si>
    <t>RASHODI UKUPNO</t>
  </si>
  <si>
    <t>3</t>
  </si>
  <si>
    <t>Rashodi poslovanja</t>
  </si>
  <si>
    <t>4</t>
  </si>
  <si>
    <t>Rashodi za nefinancijsku imovinu</t>
  </si>
  <si>
    <t>RAZLIKA - VIŠAK/MANJAK</t>
  </si>
  <si>
    <t>Donos</t>
  </si>
  <si>
    <t>Odnos</t>
  </si>
  <si>
    <t>Ukupan donos neutrošenih sredstava iz prethodnih godina</t>
  </si>
  <si>
    <t>Ukupan odnos neutrošenih sredstava u sljedeću godinu</t>
  </si>
  <si>
    <t>8</t>
  </si>
  <si>
    <t>5</t>
  </si>
  <si>
    <t>Primici od financijske imovine i zaduživanja</t>
  </si>
  <si>
    <t>Izdaci za financijsku imovinu i otplate zajmova</t>
  </si>
  <si>
    <t>NETO FINANCIRANJE</t>
  </si>
  <si>
    <t>VIŠAK/MANJAK+DONOS+ODNOS+NETO FINANCIRANJE</t>
  </si>
  <si>
    <t>Agencija za osiguranje radničkih tražbina</t>
  </si>
  <si>
    <t>08650</t>
  </si>
  <si>
    <t>Smanjenje / povećanje</t>
  </si>
  <si>
    <t>Rashodi za zaposlene</t>
  </si>
  <si>
    <t>Materijalni rashodi</t>
  </si>
  <si>
    <t>Financijski rashodi</t>
  </si>
  <si>
    <t>Rashodi za nabavu neproizvedene dugotrajne imovine</t>
  </si>
  <si>
    <t>Rashodi za nabavu proizvedene dugotrajne imovine</t>
  </si>
  <si>
    <t>Rashodi za dodatna ulaganja na nefinancijskoj imovini</t>
  </si>
  <si>
    <t>OSIGURANJE RADNIČKIH TRAŽBINA U SLUČAJU STEČAJA POSLODAVCA</t>
  </si>
  <si>
    <t xml:space="preserve">Naknade građanima i kućanstvima na temelju osiguranja i druge naknade </t>
  </si>
  <si>
    <t>OSIGURANJE RADNIČKIH TRAŽBINA U SLUČAJU BLOKADE RAČUNA POSLODAVCA</t>
  </si>
  <si>
    <t>Plan 2023.</t>
  </si>
  <si>
    <t>Novi plan 2023.</t>
  </si>
  <si>
    <t>KLASA: 400-01/22-02/0002</t>
  </si>
  <si>
    <t>URBROJ: 0479-3/3-23-0028</t>
  </si>
  <si>
    <t>Zagreb, 14.12.2023.</t>
  </si>
  <si>
    <t>Preraspodjela sredstava u Financijskom planu Agencije za 2023.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</si>
</sst>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n&quot;_-;\-* #,##0.00\ &quot;kn&quot;_-;_-* &quot;-&quot;??\ &quot;kn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 vertical="center"/>
    </xf>
    <xf numFmtId="49" fontId="2" fillId="0" borderId="1" xfId="1" applyNumberFormat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vertical="center" wrapText="1"/>
    </xf>
    <xf numFmtId="3" fontId="2" fillId="0" borderId="0" xfId="1" applyNumberFormat="1" applyFont="1" applyBorder="1" applyAlignment="1">
      <alignment vertical="center" wrapText="1"/>
    </xf>
    <xf numFmtId="3" fontId="0" fillId="0" borderId="0" xfId="0" applyNumberFormat="1"/>
    <xf numFmtId="3" fontId="2" fillId="0" borderId="1" xfId="0" applyNumberFormat="1" applyFont="1" applyBorder="1" applyAlignment="1">
      <alignment horizontal="right" vertical="center"/>
    </xf>
    <xf numFmtId="4" fontId="0" fillId="0" borderId="0" xfId="0" applyNumberFormat="1" applyAlignment="1">
      <alignment vertical="center"/>
    </xf>
    <xf numFmtId="3" fontId="3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 wrapText="1"/>
    </xf>
    <xf numFmtId="3" fontId="0" fillId="0" borderId="1" xfId="0" applyNumberFormat="1" applyBorder="1" applyAlignment="1">
      <alignment horizontal="right" vertical="center"/>
    </xf>
    <xf numFmtId="3" fontId="0" fillId="0" borderId="0" xfId="0" applyNumberFormat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3" fontId="0" fillId="0" borderId="5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49" fontId="2" fillId="0" borderId="3" xfId="1" applyNumberFormat="1" applyFont="1" applyBorder="1" applyAlignment="1">
      <alignment horizontal="left" vertical="center" wrapText="1"/>
    </xf>
    <xf numFmtId="49" fontId="2" fillId="0" borderId="4" xfId="1" applyNumberFormat="1" applyFont="1" applyBorder="1" applyAlignment="1">
      <alignment horizontal="left" vertical="center" wrapText="1"/>
    </xf>
    <xf numFmtId="49" fontId="2" fillId="0" borderId="2" xfId="1" applyNumberFormat="1" applyFont="1" applyBorder="1" applyAlignment="1">
      <alignment horizontal="left" vertical="center" wrapText="1"/>
    </xf>
    <xf numFmtId="49" fontId="2" fillId="0" borderId="3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tabSelected="1" zoomScaleNormal="100" workbookViewId="0">
      <selection activeCell="B5" sqref="B5:C5"/>
    </sheetView>
  </sheetViews>
  <sheetFormatPr defaultColWidth="9.21875" defaultRowHeight="14.4" x14ac:dyDescent="0.3"/>
  <cols>
    <col min="1" max="2" width="9.77734375" customWidth="1"/>
    <col min="3" max="3" width="45.44140625" customWidth="1"/>
    <col min="4" max="5" width="15.77734375" style="19" customWidth="1"/>
    <col min="6" max="6" width="15.88671875" style="28" customWidth="1"/>
    <col min="7" max="7" width="7.77734375" customWidth="1"/>
    <col min="8" max="8" width="13.5546875" bestFit="1" customWidth="1"/>
  </cols>
  <sheetData>
    <row r="1" spans="1:8" s="3" customFormat="1" ht="33.75" customHeight="1" x14ac:dyDescent="0.3">
      <c r="A1" s="47" t="s">
        <v>47</v>
      </c>
      <c r="B1" s="48"/>
      <c r="C1" s="48"/>
      <c r="D1" s="48"/>
      <c r="E1" s="48"/>
      <c r="F1" s="49"/>
    </row>
    <row r="2" spans="1:8" s="1" customFormat="1" ht="28.8" x14ac:dyDescent="0.3">
      <c r="A2" s="9" t="s">
        <v>0</v>
      </c>
      <c r="B2" s="42" t="s">
        <v>1</v>
      </c>
      <c r="C2" s="43"/>
      <c r="D2" s="16" t="s">
        <v>42</v>
      </c>
      <c r="E2" s="16" t="s">
        <v>32</v>
      </c>
      <c r="F2" s="26" t="s">
        <v>43</v>
      </c>
    </row>
    <row r="3" spans="1:8" s="3" customFormat="1" ht="15" customHeight="1" x14ac:dyDescent="0.3">
      <c r="A3" s="53" t="s">
        <v>31</v>
      </c>
      <c r="B3" s="54" t="s">
        <v>30</v>
      </c>
      <c r="C3" s="54"/>
      <c r="D3" s="50">
        <f>D5</f>
        <v>5934978</v>
      </c>
      <c r="E3" s="50">
        <f>E5</f>
        <v>-3040214</v>
      </c>
      <c r="F3" s="50">
        <f>D3+E3</f>
        <v>2894764</v>
      </c>
    </row>
    <row r="4" spans="1:8" s="3" customFormat="1" ht="15" customHeight="1" x14ac:dyDescent="0.3">
      <c r="A4" s="53"/>
      <c r="B4" s="54"/>
      <c r="C4" s="54"/>
      <c r="D4" s="50"/>
      <c r="E4" s="50"/>
      <c r="F4" s="50"/>
    </row>
    <row r="5" spans="1:8" s="3" customFormat="1" x14ac:dyDescent="0.3">
      <c r="A5" s="9">
        <v>40</v>
      </c>
      <c r="B5" s="51" t="s">
        <v>2</v>
      </c>
      <c r="C5" s="52"/>
      <c r="D5" s="4">
        <f>D6</f>
        <v>5934978</v>
      </c>
      <c r="E5" s="4">
        <f>E6</f>
        <v>-3040214</v>
      </c>
      <c r="F5" s="4">
        <f>D5+E5</f>
        <v>2894764</v>
      </c>
    </row>
    <row r="6" spans="1:8" s="3" customFormat="1" x14ac:dyDescent="0.3">
      <c r="A6" s="9">
        <v>4011</v>
      </c>
      <c r="B6" s="46" t="s">
        <v>3</v>
      </c>
      <c r="C6" s="46"/>
      <c r="D6" s="4">
        <f>D8</f>
        <v>5934978</v>
      </c>
      <c r="E6" s="4">
        <f>E8</f>
        <v>-3040214</v>
      </c>
      <c r="F6" s="4">
        <f>D6+E6</f>
        <v>2894764</v>
      </c>
    </row>
    <row r="7" spans="1:8" s="3" customFormat="1" x14ac:dyDescent="0.3">
      <c r="A7" s="13"/>
      <c r="B7" s="13"/>
      <c r="C7" s="13"/>
      <c r="D7" s="14"/>
      <c r="E7" s="14"/>
      <c r="F7" s="12"/>
    </row>
    <row r="8" spans="1:8" s="23" customFormat="1" x14ac:dyDescent="0.3">
      <c r="A8" s="45" t="s">
        <v>9</v>
      </c>
      <c r="B8" s="45"/>
      <c r="C8" s="45"/>
      <c r="D8" s="22">
        <f>SUM(D9:D10)</f>
        <v>5934978</v>
      </c>
      <c r="E8" s="22">
        <f>E9</f>
        <v>-3040214</v>
      </c>
      <c r="F8" s="25">
        <f>D8+E8</f>
        <v>2894764</v>
      </c>
    </row>
    <row r="9" spans="1:8" s="23" customFormat="1" ht="15" customHeight="1" x14ac:dyDescent="0.3">
      <c r="A9" s="33" t="s">
        <v>7</v>
      </c>
      <c r="B9" s="33" t="s">
        <v>10</v>
      </c>
      <c r="C9" s="24" t="s">
        <v>11</v>
      </c>
      <c r="D9" s="25">
        <f>SUM(D26)</f>
        <v>5934978</v>
      </c>
      <c r="E9" s="25">
        <f>E11</f>
        <v>-3040214</v>
      </c>
      <c r="F9" s="25">
        <f>D9+E9</f>
        <v>2894764</v>
      </c>
    </row>
    <row r="10" spans="1:8" s="23" customFormat="1" ht="15" customHeight="1" x14ac:dyDescent="0.3">
      <c r="A10" s="33" t="s">
        <v>7</v>
      </c>
      <c r="B10" s="33" t="s">
        <v>12</v>
      </c>
      <c r="C10" s="24" t="s">
        <v>13</v>
      </c>
      <c r="D10" s="25">
        <v>0</v>
      </c>
      <c r="E10" s="25">
        <v>0</v>
      </c>
      <c r="F10" s="25">
        <f t="shared" ref="F10" si="0">D10-E10</f>
        <v>0</v>
      </c>
    </row>
    <row r="11" spans="1:8" s="3" customFormat="1" ht="15" customHeight="1" x14ac:dyDescent="0.3">
      <c r="A11" s="37" t="s">
        <v>14</v>
      </c>
      <c r="B11" s="38"/>
      <c r="C11" s="39"/>
      <c r="D11" s="20">
        <f>SUM(D12:D13)</f>
        <v>5934978</v>
      </c>
      <c r="E11" s="20">
        <f>SUM(E12:E13)</f>
        <v>-3040214</v>
      </c>
      <c r="F11" s="25">
        <f>D11+E11</f>
        <v>2894764</v>
      </c>
    </row>
    <row r="12" spans="1:8" s="3" customFormat="1" ht="15" customHeight="1" x14ac:dyDescent="0.3">
      <c r="A12" s="34" t="s">
        <v>7</v>
      </c>
      <c r="B12" s="34" t="s">
        <v>15</v>
      </c>
      <c r="C12" s="2" t="s">
        <v>16</v>
      </c>
      <c r="D12" s="20">
        <f>D26-D13</f>
        <v>5691935</v>
      </c>
      <c r="E12" s="20">
        <f>E26-E13</f>
        <v>-2970714</v>
      </c>
      <c r="F12" s="20">
        <f t="shared" ref="F12" si="1">F26-F13</f>
        <v>2721221</v>
      </c>
      <c r="H12" s="21"/>
    </row>
    <row r="13" spans="1:8" s="3" customFormat="1" ht="15" customHeight="1" x14ac:dyDescent="0.3">
      <c r="A13" s="34" t="s">
        <v>7</v>
      </c>
      <c r="B13" s="34" t="s">
        <v>17</v>
      </c>
      <c r="C13" s="2" t="s">
        <v>18</v>
      </c>
      <c r="D13" s="20">
        <f>SUM(D32,D33,D34)</f>
        <v>243043</v>
      </c>
      <c r="E13" s="20">
        <f>SUM(E32,E33,E34)</f>
        <v>-69500</v>
      </c>
      <c r="F13" s="25">
        <f>D13+E13</f>
        <v>173543</v>
      </c>
    </row>
    <row r="14" spans="1:8" s="3" customFormat="1" ht="15" customHeight="1" x14ac:dyDescent="0.3">
      <c r="A14" s="37" t="s">
        <v>19</v>
      </c>
      <c r="B14" s="38"/>
      <c r="C14" s="39"/>
      <c r="D14" s="17">
        <f>D8-D11</f>
        <v>0</v>
      </c>
      <c r="E14" s="20">
        <f>E8-E11</f>
        <v>0</v>
      </c>
      <c r="F14" s="25">
        <f>D14-E14</f>
        <v>0</v>
      </c>
    </row>
    <row r="15" spans="1:8" s="3" customFormat="1" ht="15" customHeight="1" x14ac:dyDescent="0.3">
      <c r="A15" s="10"/>
      <c r="B15" s="10"/>
      <c r="C15" s="11"/>
      <c r="D15" s="12"/>
      <c r="E15" s="12"/>
      <c r="F15" s="12"/>
    </row>
    <row r="16" spans="1:8" s="3" customFormat="1" ht="28.8" x14ac:dyDescent="0.3">
      <c r="A16" s="40" t="s">
        <v>20</v>
      </c>
      <c r="B16" s="41"/>
      <c r="C16" s="2" t="s">
        <v>22</v>
      </c>
      <c r="D16" s="17">
        <v>0</v>
      </c>
      <c r="E16" s="20">
        <v>0</v>
      </c>
      <c r="F16" s="20">
        <v>0</v>
      </c>
    </row>
    <row r="17" spans="1:6" s="3" customFormat="1" ht="28.8" x14ac:dyDescent="0.3">
      <c r="A17" s="40" t="s">
        <v>21</v>
      </c>
      <c r="B17" s="41"/>
      <c r="C17" s="2" t="s">
        <v>23</v>
      </c>
      <c r="D17" s="17">
        <v>0</v>
      </c>
      <c r="E17" s="20">
        <v>0</v>
      </c>
      <c r="F17" s="20">
        <v>0</v>
      </c>
    </row>
    <row r="18" spans="1:6" s="3" customFormat="1" ht="15" customHeight="1" x14ac:dyDescent="0.3">
      <c r="A18" s="10"/>
      <c r="B18" s="10"/>
      <c r="C18" s="11"/>
      <c r="D18" s="12"/>
      <c r="E18" s="12"/>
      <c r="F18" s="12"/>
    </row>
    <row r="19" spans="1:6" s="3" customFormat="1" ht="15" customHeight="1" x14ac:dyDescent="0.3">
      <c r="A19" s="2"/>
      <c r="B19" s="34" t="s">
        <v>24</v>
      </c>
      <c r="C19" s="2" t="s">
        <v>26</v>
      </c>
      <c r="D19" s="20">
        <v>0</v>
      </c>
      <c r="E19" s="20">
        <v>0</v>
      </c>
      <c r="F19" s="20">
        <v>0</v>
      </c>
    </row>
    <row r="20" spans="1:6" s="3" customFormat="1" ht="15" customHeight="1" x14ac:dyDescent="0.3">
      <c r="A20" s="2"/>
      <c r="B20" s="34" t="s">
        <v>25</v>
      </c>
      <c r="C20" s="2" t="s">
        <v>27</v>
      </c>
      <c r="D20" s="20">
        <v>0</v>
      </c>
      <c r="E20" s="20">
        <v>0</v>
      </c>
      <c r="F20" s="20">
        <v>0</v>
      </c>
    </row>
    <row r="21" spans="1:6" s="3" customFormat="1" ht="15" customHeight="1" x14ac:dyDescent="0.3">
      <c r="A21" s="37" t="s">
        <v>28</v>
      </c>
      <c r="B21" s="38"/>
      <c r="C21" s="39"/>
      <c r="D21" s="20">
        <v>0</v>
      </c>
      <c r="E21" s="20">
        <v>0</v>
      </c>
      <c r="F21" s="20">
        <v>0</v>
      </c>
    </row>
    <row r="22" spans="1:6" s="3" customFormat="1" ht="15" customHeight="1" x14ac:dyDescent="0.3">
      <c r="A22" s="10"/>
      <c r="B22" s="10"/>
      <c r="C22" s="10"/>
      <c r="D22" s="12"/>
      <c r="E22" s="12"/>
      <c r="F22" s="12"/>
    </row>
    <row r="23" spans="1:6" s="3" customFormat="1" x14ac:dyDescent="0.3">
      <c r="A23" s="40" t="s">
        <v>29</v>
      </c>
      <c r="B23" s="44"/>
      <c r="C23" s="41"/>
      <c r="D23" s="20">
        <v>0</v>
      </c>
      <c r="E23" s="20">
        <v>0</v>
      </c>
      <c r="F23" s="20">
        <v>0</v>
      </c>
    </row>
    <row r="24" spans="1:6" s="3" customFormat="1" ht="15" customHeight="1" x14ac:dyDescent="0.3">
      <c r="A24" s="10"/>
      <c r="B24" s="10"/>
      <c r="C24" s="10"/>
      <c r="D24" s="18"/>
      <c r="E24" s="12"/>
      <c r="F24" s="12"/>
    </row>
    <row r="25" spans="1:6" s="3" customFormat="1" ht="15" customHeight="1" x14ac:dyDescent="0.3">
      <c r="A25" s="10"/>
      <c r="B25" s="10"/>
      <c r="C25" s="11"/>
      <c r="D25" s="12"/>
      <c r="E25" s="12"/>
      <c r="F25" s="12"/>
    </row>
    <row r="26" spans="1:6" s="3" customFormat="1" ht="15" customHeight="1" x14ac:dyDescent="0.3">
      <c r="A26" s="37" t="s">
        <v>14</v>
      </c>
      <c r="B26" s="38"/>
      <c r="C26" s="39"/>
      <c r="D26" s="4">
        <f>SUM(D27,D35,D37)</f>
        <v>5934978</v>
      </c>
      <c r="E26" s="4">
        <f>SUM(E27,E35,E37)</f>
        <v>-3040214</v>
      </c>
      <c r="F26" s="4">
        <f>SUM(F27,F35,F37)</f>
        <v>2894764</v>
      </c>
    </row>
    <row r="27" spans="1:6" s="3" customFormat="1" x14ac:dyDescent="0.3">
      <c r="A27" s="9">
        <v>11</v>
      </c>
      <c r="B27" s="9" t="s">
        <v>4</v>
      </c>
      <c r="C27" s="5" t="s">
        <v>5</v>
      </c>
      <c r="D27" s="20">
        <f>SUM(D28:D34)</f>
        <v>1133535</v>
      </c>
      <c r="E27" s="20">
        <f>SUM(E28,E29,E30,E31:E31,E32,E33,E34)</f>
        <v>-163214</v>
      </c>
      <c r="F27" s="20">
        <f>SUM(F28,F29,F30,F31:F31,F32,F33,F34)</f>
        <v>970321</v>
      </c>
    </row>
    <row r="28" spans="1:6" s="3" customFormat="1" x14ac:dyDescent="0.3">
      <c r="A28" s="30">
        <v>11</v>
      </c>
      <c r="B28" s="31">
        <v>31</v>
      </c>
      <c r="C28" s="6" t="s">
        <v>33</v>
      </c>
      <c r="D28" s="7">
        <v>510454</v>
      </c>
      <c r="E28" s="27">
        <v>-29080</v>
      </c>
      <c r="F28" s="27">
        <f>D28+E28</f>
        <v>481374</v>
      </c>
    </row>
    <row r="29" spans="1:6" s="3" customFormat="1" x14ac:dyDescent="0.3">
      <c r="A29" s="30">
        <v>11</v>
      </c>
      <c r="B29" s="31">
        <v>32</v>
      </c>
      <c r="C29" s="6" t="s">
        <v>34</v>
      </c>
      <c r="D29" s="27">
        <v>359589</v>
      </c>
      <c r="E29" s="27">
        <v>-56294</v>
      </c>
      <c r="F29" s="27">
        <f t="shared" ref="F29:F34" si="2">D29+E29</f>
        <v>303295</v>
      </c>
    </row>
    <row r="30" spans="1:6" s="3" customFormat="1" x14ac:dyDescent="0.3">
      <c r="A30" s="30">
        <v>11</v>
      </c>
      <c r="B30" s="31">
        <v>34</v>
      </c>
      <c r="C30" s="6" t="s">
        <v>35</v>
      </c>
      <c r="D30" s="27">
        <v>3017</v>
      </c>
      <c r="E30" s="27">
        <v>-2602</v>
      </c>
      <c r="F30" s="27">
        <f t="shared" si="2"/>
        <v>415</v>
      </c>
    </row>
    <row r="31" spans="1:6" s="3" customFormat="1" ht="29.4" customHeight="1" x14ac:dyDescent="0.3">
      <c r="A31" s="30">
        <v>11</v>
      </c>
      <c r="B31" s="31">
        <v>37</v>
      </c>
      <c r="C31" s="8" t="s">
        <v>40</v>
      </c>
      <c r="D31" s="27">
        <v>17432</v>
      </c>
      <c r="E31" s="27">
        <v>-5738</v>
      </c>
      <c r="F31" s="27">
        <f t="shared" si="2"/>
        <v>11694</v>
      </c>
    </row>
    <row r="32" spans="1:6" s="3" customFormat="1" x14ac:dyDescent="0.3">
      <c r="A32" s="30">
        <v>11</v>
      </c>
      <c r="B32" s="31">
        <v>41</v>
      </c>
      <c r="C32" s="8" t="s">
        <v>36</v>
      </c>
      <c r="D32" s="27">
        <v>12277</v>
      </c>
      <c r="E32" s="27">
        <v>-6500</v>
      </c>
      <c r="F32" s="27">
        <f t="shared" si="2"/>
        <v>5777</v>
      </c>
    </row>
    <row r="33" spans="1:6" s="3" customFormat="1" x14ac:dyDescent="0.3">
      <c r="A33" s="30">
        <v>11</v>
      </c>
      <c r="B33" s="31">
        <v>42</v>
      </c>
      <c r="C33" s="8" t="s">
        <v>37</v>
      </c>
      <c r="D33" s="27">
        <v>185759</v>
      </c>
      <c r="E33" s="27">
        <v>-30600</v>
      </c>
      <c r="F33" s="27">
        <f t="shared" si="2"/>
        <v>155159</v>
      </c>
    </row>
    <row r="34" spans="1:6" s="3" customFormat="1" x14ac:dyDescent="0.3">
      <c r="A34" s="30">
        <v>11</v>
      </c>
      <c r="B34" s="31">
        <v>45</v>
      </c>
      <c r="C34" s="8" t="s">
        <v>38</v>
      </c>
      <c r="D34" s="27">
        <v>45007</v>
      </c>
      <c r="E34" s="27">
        <v>-32400</v>
      </c>
      <c r="F34" s="27">
        <f t="shared" si="2"/>
        <v>12607</v>
      </c>
    </row>
    <row r="35" spans="1:6" s="3" customFormat="1" ht="28.8" x14ac:dyDescent="0.3">
      <c r="A35" s="9">
        <v>11</v>
      </c>
      <c r="B35" s="9" t="s">
        <v>6</v>
      </c>
      <c r="C35" s="29" t="s">
        <v>39</v>
      </c>
      <c r="D35" s="20">
        <f>SUM(D36)</f>
        <v>1900759</v>
      </c>
      <c r="E35" s="20">
        <f>SUM(E36)</f>
        <v>-885000</v>
      </c>
      <c r="F35" s="20">
        <f t="shared" ref="F35" si="3">SUM(F36)</f>
        <v>1015759</v>
      </c>
    </row>
    <row r="36" spans="1:6" s="3" customFormat="1" ht="28.8" x14ac:dyDescent="0.3">
      <c r="A36" s="30">
        <v>11</v>
      </c>
      <c r="B36" s="36">
        <v>37</v>
      </c>
      <c r="C36" s="36" t="s">
        <v>40</v>
      </c>
      <c r="D36" s="35">
        <v>1900759</v>
      </c>
      <c r="E36" s="35">
        <v>-885000</v>
      </c>
      <c r="F36" s="35">
        <f>D36+E36</f>
        <v>1015759</v>
      </c>
    </row>
    <row r="37" spans="1:6" s="3" customFormat="1" ht="28.8" x14ac:dyDescent="0.3">
      <c r="A37" s="9">
        <v>11</v>
      </c>
      <c r="B37" s="9" t="s">
        <v>8</v>
      </c>
      <c r="C37" s="32" t="s">
        <v>41</v>
      </c>
      <c r="D37" s="20">
        <f>SUM(D38)</f>
        <v>2900684</v>
      </c>
      <c r="E37" s="20">
        <f t="shared" ref="E37:F37" si="4">SUM(E38)</f>
        <v>-1992000</v>
      </c>
      <c r="F37" s="20">
        <f t="shared" si="4"/>
        <v>908684</v>
      </c>
    </row>
    <row r="38" spans="1:6" s="3" customFormat="1" ht="28.8" x14ac:dyDescent="0.3">
      <c r="A38" s="30">
        <v>11</v>
      </c>
      <c r="B38" s="31">
        <v>37</v>
      </c>
      <c r="C38" s="8" t="s">
        <v>40</v>
      </c>
      <c r="D38" s="27">
        <v>2900684</v>
      </c>
      <c r="E38" s="27">
        <f>-1992000</f>
        <v>-1992000</v>
      </c>
      <c r="F38" s="27">
        <f>D38+E38</f>
        <v>908684</v>
      </c>
    </row>
    <row r="39" spans="1:6" x14ac:dyDescent="0.3">
      <c r="D39" s="15"/>
    </row>
    <row r="40" spans="1:6" x14ac:dyDescent="0.3">
      <c r="A40" t="s">
        <v>44</v>
      </c>
      <c r="D40" s="15"/>
    </row>
    <row r="41" spans="1:6" x14ac:dyDescent="0.3">
      <c r="A41" t="s">
        <v>45</v>
      </c>
    </row>
    <row r="42" spans="1:6" x14ac:dyDescent="0.3">
      <c r="A42" t="s">
        <v>46</v>
      </c>
    </row>
  </sheetData>
  <mergeCells count="17">
    <mergeCell ref="A1:F1"/>
    <mergeCell ref="D3:D4"/>
    <mergeCell ref="E3:E4"/>
    <mergeCell ref="F3:F4"/>
    <mergeCell ref="B5:C5"/>
    <mergeCell ref="A3:A4"/>
    <mergeCell ref="B3:C4"/>
    <mergeCell ref="A26:C26"/>
    <mergeCell ref="A16:B16"/>
    <mergeCell ref="A14:C14"/>
    <mergeCell ref="A21:C21"/>
    <mergeCell ref="B2:C2"/>
    <mergeCell ref="A23:C23"/>
    <mergeCell ref="A8:C8"/>
    <mergeCell ref="A17:B17"/>
    <mergeCell ref="B6:C6"/>
    <mergeCell ref="A11:C11"/>
  </mergeCells>
  <pageMargins left="0.70866141732283472" right="0.70866141732283472" top="0.74803149606299213" bottom="0.74803149606299213" header="0.31496062992125984" footer="0.31496062992125984"/>
  <pageSetup paperSize="9" scale="7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ivona.antolic@gmail.com</cp:lastModifiedBy>
  <cp:lastPrinted>2024-01-11T08:25:31Z</cp:lastPrinted>
  <dcterms:created xsi:type="dcterms:W3CDTF">2014-02-28T09:40:37Z</dcterms:created>
  <dcterms:modified xsi:type="dcterms:W3CDTF">2024-01-11T08:56:57Z</dcterms:modified>
</cp:coreProperties>
</file>